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65b99b678c986e6c/Documents/Blue Barn/coordinating documents/"/>
    </mc:Choice>
  </mc:AlternateContent>
  <xr:revisionPtr revIDLastSave="0" documentId="14_{4ADE9DAA-4A50-488A-8D4C-D823E83EB5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20" i="1"/>
  <c r="F11" i="1"/>
  <c r="E11" i="1"/>
  <c r="D11" i="1"/>
  <c r="E17" i="1"/>
  <c r="E19" i="1"/>
  <c r="E20" i="1"/>
  <c r="E18" i="1"/>
  <c r="D18" i="1"/>
  <c r="D19" i="1"/>
  <c r="D17" i="1"/>
  <c r="D20" i="1"/>
  <c r="C19" i="1"/>
  <c r="C17" i="1"/>
  <c r="C20" i="1"/>
  <c r="C18" i="1"/>
  <c r="B19" i="1"/>
  <c r="B18" i="1"/>
  <c r="B17" i="1"/>
  <c r="B20" i="1"/>
  <c r="D8" i="1"/>
  <c r="D10" i="1"/>
  <c r="C8" i="1"/>
  <c r="E8" i="1"/>
  <c r="B8" i="1"/>
  <c r="B10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9" i="1"/>
  <c r="E29" i="1"/>
  <c r="D29" i="1"/>
  <c r="C29" i="1"/>
  <c r="B29" i="1"/>
  <c r="C11" i="1"/>
  <c r="B11" i="1"/>
  <c r="F10" i="1"/>
  <c r="E10" i="1"/>
  <c r="C10" i="1"/>
  <c r="F9" i="1"/>
  <c r="E9" i="1"/>
  <c r="D9" i="1"/>
  <c r="C9" i="1"/>
  <c r="B9" i="1"/>
  <c r="F8" i="1"/>
  <c r="F27" i="1" l="1"/>
  <c r="B27" i="1"/>
  <c r="C27" i="1"/>
  <c r="D27" i="1"/>
  <c r="E27" i="1"/>
  <c r="F21" i="1"/>
  <c r="E21" i="1"/>
  <c r="D21" i="1"/>
  <c r="C21" i="1"/>
  <c r="B21" i="1"/>
  <c r="F12" i="1"/>
  <c r="B12" i="1"/>
  <c r="E12" i="1"/>
  <c r="C12" i="1"/>
  <c r="D12" i="1"/>
</calcChain>
</file>

<file path=xl/sharedStrings.xml><?xml version="1.0" encoding="utf-8"?>
<sst xmlns="http://schemas.openxmlformats.org/spreadsheetml/2006/main" count="32" uniqueCount="27">
  <si>
    <t>BAR CALCULATOR</t>
  </si>
  <si>
    <t>Enter Hours of Reception in Red Box:</t>
  </si>
  <si>
    <t>All bar selections vary from group to group ~ It is wise to make adjustments based on the guests of the event.</t>
  </si>
  <si>
    <t>50 Guests</t>
  </si>
  <si>
    <t>100 Guests</t>
  </si>
  <si>
    <t>150 Guests</t>
  </si>
  <si>
    <t>200 Guests</t>
  </si>
  <si>
    <t>250 Guests</t>
  </si>
  <si>
    <t>Beer Bottles</t>
  </si>
  <si>
    <t>Domestic Regular</t>
  </si>
  <si>
    <t>Domestic Lite</t>
  </si>
  <si>
    <t xml:space="preserve">Import </t>
  </si>
  <si>
    <t>Wine Bottles</t>
  </si>
  <si>
    <t>White</t>
  </si>
  <si>
    <t>Red</t>
  </si>
  <si>
    <t>Bottled Water (12 oz)</t>
  </si>
  <si>
    <t>Sprite</t>
  </si>
  <si>
    <t>Diet Soda</t>
  </si>
  <si>
    <t>Regular Soda</t>
  </si>
  <si>
    <t>Total Beer Drinks</t>
  </si>
  <si>
    <t>Sweet/Semi-sweet</t>
  </si>
  <si>
    <t>Total Wine Bottles</t>
  </si>
  <si>
    <t>Seltzers (optional)</t>
  </si>
  <si>
    <t>Blue Barn House Sangria</t>
  </si>
  <si>
    <t>Soda Cans</t>
  </si>
  <si>
    <t>Total Cases</t>
  </si>
  <si>
    <t>Tip: Full Size (1/2 Barrel Keg) = 160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</si>
</sst>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indexed="8"/>
      <name val="Helvetica"/>
    </font>
    <font>
      <b/>
      <sz val="12"/>
      <color indexed="8"/>
      <name val="Times New Roman"/>
    </font>
    <font>
      <b/>
      <sz val="38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5"/>
      </right>
      <top style="thin">
        <color indexed="12"/>
      </top>
      <bottom style="thin">
        <color indexed="12"/>
      </bottom>
      <diagonal/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 style="thin">
        <color indexed="15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 style="thin">
        <color indexed="12"/>
      </right>
      <top style="thin">
        <color indexed="64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49" fontId="3" fillId="4" borderId="8" xfId="0" applyNumberFormat="1" applyFont="1" applyFill="1" applyBorder="1" applyAlignment="1">
      <alignment horizontal="center" vertical="top" wrapText="1"/>
    </xf>
    <xf numFmtId="49" fontId="3" fillId="4" borderId="9" xfId="0" applyNumberFormat="1" applyFont="1" applyFill="1" applyBorder="1" applyAlignment="1">
      <alignment horizontal="center" vertical="top" wrapText="1"/>
    </xf>
    <xf numFmtId="49" fontId="3" fillId="5" borderId="11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vertical="top" wrapText="1"/>
    </xf>
    <xf numFmtId="0" fontId="1" fillId="2" borderId="14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0" fillId="2" borderId="7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3" fillId="5" borderId="13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top" wrapText="1"/>
    </xf>
    <xf numFmtId="0" fontId="4" fillId="2" borderId="15" xfId="0" applyNumberFormat="1" applyFont="1" applyFill="1" applyBorder="1" applyAlignment="1">
      <alignment horizontal="center" vertical="top" wrapText="1"/>
    </xf>
    <xf numFmtId="49" fontId="5" fillId="5" borderId="11" xfId="0" applyNumberFormat="1" applyFont="1" applyFill="1" applyBorder="1" applyAlignment="1">
      <alignment vertical="top" wrapText="1"/>
    </xf>
    <xf numFmtId="49" fontId="5" fillId="5" borderId="13" xfId="0" applyNumberFormat="1" applyFont="1" applyFill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4" fillId="2" borderId="18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5F5D"/>
      <rgbColor rgb="FFA5A5A5"/>
      <rgbColor rgb="FF7F7F7F"/>
      <rgbColor rgb="FFDBDBDB"/>
      <rgbColor rgb="FF3F3F3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115658</xdr:colOff>
      <xdr:row>1</xdr:row>
      <xdr:rowOff>472440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F112D8-427B-D048-0127-79AFA2DDF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6338" cy="1112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9"/>
  <sheetViews>
    <sheetView showGridLines="0" tabSelected="1" view="pageLayout" zoomScaleNormal="100" workbookViewId="0">
      <selection activeCell="G8" sqref="G8"/>
    </sheetView>
  </sheetViews>
  <sheetFormatPr defaultColWidth="16.33203125" defaultRowHeight="18" customHeight="1" x14ac:dyDescent="0.25"/>
  <cols>
    <col min="1" max="1" width="23.21875" style="1" customWidth="1"/>
    <col min="2" max="2" width="12.44140625" style="1" customWidth="1"/>
    <col min="3" max="3" width="12" style="1" customWidth="1"/>
    <col min="4" max="4" width="12.5546875" style="1" customWidth="1"/>
    <col min="5" max="5" width="12.109375" style="1" customWidth="1"/>
    <col min="6" max="6" width="12.33203125" style="1" customWidth="1"/>
    <col min="7" max="255" width="16.33203125" style="1" customWidth="1"/>
  </cols>
  <sheetData>
    <row r="1" spans="1:6" ht="50.4" customHeight="1" x14ac:dyDescent="0.25">
      <c r="A1" s="2"/>
      <c r="B1" s="18"/>
      <c r="C1" s="19"/>
      <c r="D1" s="19"/>
      <c r="E1" s="19"/>
      <c r="F1" s="19"/>
    </row>
    <row r="2" spans="1:6" ht="50.4" customHeight="1" x14ac:dyDescent="0.25">
      <c r="A2" s="3"/>
      <c r="B2" s="24" t="s">
        <v>0</v>
      </c>
      <c r="C2" s="17"/>
      <c r="D2" s="17"/>
      <c r="E2" s="17"/>
      <c r="F2" s="17"/>
    </row>
    <row r="3" spans="1:6" ht="22.5" customHeight="1" x14ac:dyDescent="0.25">
      <c r="A3" s="3"/>
      <c r="B3" s="16" t="s">
        <v>1</v>
      </c>
      <c r="C3" s="17"/>
      <c r="D3" s="17"/>
      <c r="E3" s="4">
        <v>5</v>
      </c>
      <c r="F3" s="5"/>
    </row>
    <row r="4" spans="1:6" ht="48.6" customHeight="1" x14ac:dyDescent="0.25">
      <c r="A4" s="3"/>
      <c r="B4" s="22" t="s">
        <v>2</v>
      </c>
      <c r="C4" s="23"/>
      <c r="D4" s="23"/>
      <c r="E4" s="23"/>
      <c r="F4" s="23"/>
    </row>
    <row r="5" spans="1:6" ht="22.8" customHeight="1" x14ac:dyDescent="0.25">
      <c r="A5" s="11"/>
      <c r="B5" s="12"/>
      <c r="C5" s="12"/>
      <c r="D5" s="12"/>
      <c r="E5" s="12"/>
      <c r="F5" s="12"/>
    </row>
    <row r="6" spans="1:6" ht="22.8" customHeight="1" x14ac:dyDescent="0.25">
      <c r="A6" s="13"/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22.8" customHeight="1" x14ac:dyDescent="0.25">
      <c r="A7" s="14"/>
      <c r="B7" s="20" t="s">
        <v>8</v>
      </c>
      <c r="C7" s="21"/>
      <c r="D7" s="21"/>
      <c r="E7" s="21"/>
      <c r="F7" s="21"/>
    </row>
    <row r="8" spans="1:6" ht="22.8" customHeight="1" x14ac:dyDescent="0.25">
      <c r="A8" s="8" t="s">
        <v>9</v>
      </c>
      <c r="B8" s="9">
        <f>E3*8</f>
        <v>40</v>
      </c>
      <c r="C8" s="10">
        <f>E3*15</f>
        <v>75</v>
      </c>
      <c r="D8" s="10">
        <f>E3*20</f>
        <v>100</v>
      </c>
      <c r="E8" s="10">
        <f>E3*28</f>
        <v>140</v>
      </c>
      <c r="F8" s="10">
        <f>E3*35</f>
        <v>175</v>
      </c>
    </row>
    <row r="9" spans="1:6" ht="22.8" customHeight="1" x14ac:dyDescent="0.25">
      <c r="A9" s="8" t="s">
        <v>10</v>
      </c>
      <c r="B9" s="9">
        <f>E3*15</f>
        <v>75</v>
      </c>
      <c r="C9" s="10">
        <f>E3*22.5</f>
        <v>112.5</v>
      </c>
      <c r="D9" s="10">
        <f>E3*30</f>
        <v>150</v>
      </c>
      <c r="E9" s="10">
        <f>E3*40</f>
        <v>200</v>
      </c>
      <c r="F9" s="10">
        <f>E3*50</f>
        <v>250</v>
      </c>
    </row>
    <row r="10" spans="1:6" ht="22.8" customHeight="1" x14ac:dyDescent="0.25">
      <c r="A10" s="8" t="s">
        <v>11</v>
      </c>
      <c r="B10" s="26">
        <f>E3*8</f>
        <v>40</v>
      </c>
      <c r="C10" s="27">
        <f>E3*18</f>
        <v>90</v>
      </c>
      <c r="D10" s="27">
        <f>E3*24</f>
        <v>120</v>
      </c>
      <c r="E10" s="27">
        <f>E3*32</f>
        <v>160</v>
      </c>
      <c r="F10" s="27">
        <f>E3*40</f>
        <v>200</v>
      </c>
    </row>
    <row r="11" spans="1:6" ht="22.8" customHeight="1" x14ac:dyDescent="0.25">
      <c r="A11" s="29" t="s">
        <v>22</v>
      </c>
      <c r="B11" s="9">
        <f>E3*3.25</f>
        <v>16.25</v>
      </c>
      <c r="C11" s="10">
        <f>E3*6</f>
        <v>30</v>
      </c>
      <c r="D11" s="10">
        <f>E3*11</f>
        <v>55</v>
      </c>
      <c r="E11" s="10">
        <f>E3*15</f>
        <v>75</v>
      </c>
      <c r="F11" s="10">
        <f>E3*19</f>
        <v>95</v>
      </c>
    </row>
    <row r="12" spans="1:6" ht="22.8" customHeight="1" x14ac:dyDescent="0.25">
      <c r="A12" s="25" t="s">
        <v>19</v>
      </c>
      <c r="B12" s="28">
        <f>SUM(B8:B10)</f>
        <v>155</v>
      </c>
      <c r="C12" s="28">
        <f t="shared" ref="C12:F12" si="0">SUM(C8:C10)</f>
        <v>277.5</v>
      </c>
      <c r="D12" s="28">
        <f t="shared" si="0"/>
        <v>370</v>
      </c>
      <c r="E12" s="28">
        <f t="shared" si="0"/>
        <v>500</v>
      </c>
      <c r="F12" s="28">
        <f t="shared" si="0"/>
        <v>625</v>
      </c>
    </row>
    <row r="13" spans="1:6" ht="22.8" customHeight="1" x14ac:dyDescent="0.25">
      <c r="A13" s="34"/>
      <c r="B13" s="35" t="s">
        <v>26</v>
      </c>
      <c r="C13" s="35"/>
      <c r="D13" s="35"/>
      <c r="E13" s="33"/>
      <c r="F13" s="33"/>
    </row>
    <row r="14" spans="1:6" ht="22.8" customHeight="1" x14ac:dyDescent="0.25">
      <c r="A14" s="11"/>
      <c r="B14" s="12"/>
      <c r="C14" s="12"/>
      <c r="D14" s="12"/>
      <c r="E14" s="12"/>
      <c r="F14" s="12"/>
    </row>
    <row r="15" spans="1:6" ht="22.8" customHeight="1" x14ac:dyDescent="0.25">
      <c r="A15" s="13"/>
      <c r="B15" s="6" t="s">
        <v>3</v>
      </c>
      <c r="C15" s="7" t="s">
        <v>4</v>
      </c>
      <c r="D15" s="7" t="s">
        <v>5</v>
      </c>
      <c r="E15" s="7" t="s">
        <v>6</v>
      </c>
      <c r="F15" s="7" t="s">
        <v>7</v>
      </c>
    </row>
    <row r="16" spans="1:6" ht="22.8" customHeight="1" x14ac:dyDescent="0.25">
      <c r="A16" s="15"/>
      <c r="B16" s="20" t="s">
        <v>12</v>
      </c>
      <c r="C16" s="21"/>
      <c r="D16" s="21"/>
      <c r="E16" s="21"/>
      <c r="F16" s="21"/>
    </row>
    <row r="17" spans="1:6" ht="22.8" customHeight="1" x14ac:dyDescent="0.25">
      <c r="A17" s="8" t="s">
        <v>13</v>
      </c>
      <c r="B17" s="9">
        <f>E3*0.4</f>
        <v>2</v>
      </c>
      <c r="C17" s="10">
        <f>E3*0.85</f>
        <v>4.25</v>
      </c>
      <c r="D17" s="10">
        <f>E3*1</f>
        <v>5</v>
      </c>
      <c r="E17" s="10">
        <f>E3*1.3</f>
        <v>6.5</v>
      </c>
      <c r="F17" s="10">
        <f>E3*1.8</f>
        <v>9</v>
      </c>
    </row>
    <row r="18" spans="1:6" ht="22.8" customHeight="1" x14ac:dyDescent="0.25">
      <c r="A18" s="8" t="s">
        <v>14</v>
      </c>
      <c r="B18" s="9">
        <f>E3*0.45</f>
        <v>2.25</v>
      </c>
      <c r="C18" s="10">
        <f>E3*0.7</f>
        <v>3.5</v>
      </c>
      <c r="D18" s="10">
        <f>E3*0.9</f>
        <v>4.5</v>
      </c>
      <c r="E18" s="10">
        <f>E3*1.3</f>
        <v>6.5</v>
      </c>
      <c r="F18" s="10">
        <f>E3*1.7</f>
        <v>8.5</v>
      </c>
    </row>
    <row r="19" spans="1:6" ht="22.8" customHeight="1" x14ac:dyDescent="0.25">
      <c r="A19" s="29" t="s">
        <v>20</v>
      </c>
      <c r="B19" s="9">
        <f>E3*0.65</f>
        <v>3.25</v>
      </c>
      <c r="C19" s="10">
        <f>E3*0.85</f>
        <v>4.25</v>
      </c>
      <c r="D19" s="10">
        <f>E3*0.9</f>
        <v>4.5</v>
      </c>
      <c r="E19" s="10">
        <f>E3*1.1</f>
        <v>5.5</v>
      </c>
      <c r="F19" s="10">
        <f>E3*1.7</f>
        <v>8.5</v>
      </c>
    </row>
    <row r="20" spans="1:6" ht="22.8" customHeight="1" x14ac:dyDescent="0.25">
      <c r="A20" s="29" t="s">
        <v>23</v>
      </c>
      <c r="B20" s="9">
        <f>E3*1.1</f>
        <v>5.5</v>
      </c>
      <c r="C20" s="10">
        <f>E3*1.6</f>
        <v>8</v>
      </c>
      <c r="D20" s="10">
        <f>E3*3</f>
        <v>15</v>
      </c>
      <c r="E20" s="10">
        <f>E3*3.4</f>
        <v>17</v>
      </c>
      <c r="F20" s="10">
        <f>E3*5</f>
        <v>25</v>
      </c>
    </row>
    <row r="21" spans="1:6" ht="22.8" customHeight="1" x14ac:dyDescent="0.25">
      <c r="A21" s="30" t="s">
        <v>21</v>
      </c>
      <c r="B21" s="12">
        <f>SUM(B17:B20)</f>
        <v>13</v>
      </c>
      <c r="C21" s="12">
        <f>SUM(C17:C20)</f>
        <v>20</v>
      </c>
      <c r="D21" s="12">
        <f t="shared" ref="D21:F21" si="1">SUM(D17:D20)</f>
        <v>29</v>
      </c>
      <c r="E21" s="12">
        <f t="shared" si="1"/>
        <v>35.5</v>
      </c>
      <c r="F21" s="12">
        <f t="shared" si="1"/>
        <v>51</v>
      </c>
    </row>
    <row r="22" spans="1:6" ht="22.8" customHeight="1" x14ac:dyDescent="0.25">
      <c r="A22" s="11"/>
      <c r="B22" s="12"/>
      <c r="C22" s="12"/>
      <c r="D22" s="12"/>
      <c r="E22" s="12"/>
      <c r="F22" s="12"/>
    </row>
    <row r="23" spans="1:6" ht="18" customHeight="1" x14ac:dyDescent="0.25">
      <c r="D23" s="31" t="s">
        <v>24</v>
      </c>
    </row>
    <row r="24" spans="1:6" ht="22.8" customHeight="1" x14ac:dyDescent="0.25">
      <c r="A24" s="8" t="s">
        <v>16</v>
      </c>
      <c r="B24" s="9">
        <f>E3*1</f>
        <v>5</v>
      </c>
      <c r="C24" s="10">
        <f>E3*1.5</f>
        <v>7.5</v>
      </c>
      <c r="D24" s="10">
        <f>E3*2.25</f>
        <v>11.25</v>
      </c>
      <c r="E24" s="10">
        <f>E3*3</f>
        <v>15</v>
      </c>
      <c r="F24" s="10">
        <f>E3*3.75</f>
        <v>18.75</v>
      </c>
    </row>
    <row r="25" spans="1:6" ht="22.8" customHeight="1" x14ac:dyDescent="0.25">
      <c r="A25" s="8" t="s">
        <v>17</v>
      </c>
      <c r="B25" s="9">
        <f>E3*1.5</f>
        <v>7.5</v>
      </c>
      <c r="C25" s="10">
        <f>E3*3</f>
        <v>15</v>
      </c>
      <c r="D25" s="10">
        <f>E3*4.5</f>
        <v>22.5</v>
      </c>
      <c r="E25" s="10">
        <f>E3*6</f>
        <v>30</v>
      </c>
      <c r="F25" s="10">
        <f>E3*7.5</f>
        <v>37.5</v>
      </c>
    </row>
    <row r="26" spans="1:6" ht="22.8" customHeight="1" x14ac:dyDescent="0.25">
      <c r="A26" s="8" t="s">
        <v>18</v>
      </c>
      <c r="B26" s="26">
        <f>E3*1.5</f>
        <v>7.5</v>
      </c>
      <c r="C26" s="27">
        <f>E3*3</f>
        <v>15</v>
      </c>
      <c r="D26" s="27">
        <f>E3*4.5</f>
        <v>22.5</v>
      </c>
      <c r="E26" s="27">
        <f>E3*6</f>
        <v>30</v>
      </c>
      <c r="F26" s="27">
        <f>E3*7.5</f>
        <v>37.5</v>
      </c>
    </row>
    <row r="27" spans="1:6" ht="22.8" customHeight="1" x14ac:dyDescent="0.25">
      <c r="A27" s="29" t="s">
        <v>25</v>
      </c>
      <c r="B27" s="32">
        <f>SUM(B23:B26)/12</f>
        <v>1.6666666666666667</v>
      </c>
      <c r="C27" s="32">
        <f>SUM(C23:C26)/12</f>
        <v>3.125</v>
      </c>
      <c r="D27" s="32">
        <f>SUM(D23:D26)/12</f>
        <v>4.6875</v>
      </c>
      <c r="E27" s="32">
        <f>SUM(E23:E26)/12</f>
        <v>6.25</v>
      </c>
      <c r="F27" s="32">
        <f>SUM(F23:F26)/12</f>
        <v>7.8125</v>
      </c>
    </row>
    <row r="29" spans="1:6" ht="22.8" customHeight="1" x14ac:dyDescent="0.25">
      <c r="A29" s="8" t="s">
        <v>15</v>
      </c>
      <c r="B29" s="9">
        <f>E3*6</f>
        <v>30</v>
      </c>
      <c r="C29" s="10">
        <f>E3*12</f>
        <v>60</v>
      </c>
      <c r="D29" s="10">
        <f>E3*18</f>
        <v>90</v>
      </c>
      <c r="E29" s="10">
        <f>E3*24</f>
        <v>120</v>
      </c>
      <c r="F29" s="10">
        <f>E3*30</f>
        <v>150</v>
      </c>
    </row>
  </sheetData>
  <mergeCells count="7">
    <mergeCell ref="B3:D3"/>
    <mergeCell ref="B1:F1"/>
    <mergeCell ref="B7:F7"/>
    <mergeCell ref="B4:F4"/>
    <mergeCell ref="B16:F16"/>
    <mergeCell ref="B2:F2"/>
    <mergeCell ref="B13:D13"/>
  </mergeCells>
  <pageMargins left="0.5" right="0.5" top="0.75" bottom="0.75" header="0.27777800000000002" footer="0.27777800000000002"/>
  <pageSetup scale="99" orientation="portrait" r:id="rId1"/>
  <headerFooter>
    <oddFooter>&amp;C&amp;12&amp;K000000&amp;P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Barn Berry Farm</dc:creator>
  <cp:lastModifiedBy>Blue Barn Berry Farm</cp:lastModifiedBy>
  <dcterms:created xsi:type="dcterms:W3CDTF">2022-07-31T13:43:54Z</dcterms:created>
  <dcterms:modified xsi:type="dcterms:W3CDTF">2022-08-01T17:59:51Z</dcterms:modified>
</cp:coreProperties>
</file>